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BSU\MBA\1--JoAnn's Textbook\Ch. 2\Practice\"/>
    </mc:Choice>
  </mc:AlternateContent>
  <xr:revisionPtr revIDLastSave="0" documentId="8_{8E492BFE-04D3-4EB5-A82D-AD7CA33BA48A}" xr6:coauthVersionLast="47" xr6:coauthVersionMax="47" xr10:uidLastSave="{00000000-0000-0000-0000-000000000000}"/>
  <bookViews>
    <workbookView xWindow="-120" yWindow="-120" windowWidth="38640" windowHeight="21240" xr2:uid="{18C441FA-F8B8-4473-B51B-A6C4B540249E}"/>
  </bookViews>
  <sheets>
    <sheet name="2.3a Practi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7" i="1"/>
  <c r="B76" i="1"/>
  <c r="B75" i="1"/>
  <c r="B71" i="1"/>
  <c r="C72" i="1" s="1"/>
  <c r="B67" i="1"/>
  <c r="B66" i="1"/>
  <c r="B65" i="1"/>
  <c r="C68" i="1" s="1"/>
  <c r="C79" i="1" s="1"/>
  <c r="C81" i="1" s="1"/>
  <c r="B56" i="1"/>
  <c r="B55" i="1"/>
  <c r="C57" i="1" s="1"/>
  <c r="B52" i="1"/>
  <c r="B51" i="1"/>
  <c r="B50" i="1"/>
  <c r="C53" i="1" s="1"/>
  <c r="C58" i="1" s="1"/>
  <c r="C44" i="1"/>
  <c r="B41" i="1"/>
  <c r="B40" i="1"/>
  <c r="B39" i="1"/>
  <c r="B38" i="1"/>
  <c r="C42" i="1" s="1"/>
  <c r="C45" i="1" s="1"/>
  <c r="A32" i="1"/>
  <c r="B26" i="1"/>
  <c r="B24" i="1"/>
  <c r="B21" i="1"/>
  <c r="B20" i="1"/>
  <c r="C22" i="1" s="1"/>
  <c r="A18" i="1"/>
  <c r="A16" i="1"/>
  <c r="C12" i="1"/>
  <c r="B9" i="1"/>
  <c r="B8" i="1"/>
  <c r="B7" i="1"/>
  <c r="C10" i="1" s="1"/>
  <c r="C5" i="1"/>
  <c r="C13" i="1" l="1"/>
  <c r="B25" i="1" s="1"/>
  <c r="C27" i="1" s="1"/>
  <c r="C29" i="1" s="1"/>
</calcChain>
</file>

<file path=xl/sharedStrings.xml><?xml version="1.0" encoding="utf-8"?>
<sst xmlns="http://schemas.openxmlformats.org/spreadsheetml/2006/main" count="65" uniqueCount="62">
  <si>
    <t>Avalee's Marketing Agency</t>
  </si>
  <si>
    <t>Income Statement</t>
  </si>
  <si>
    <t>For the Month Ended June 30, 20X8</t>
  </si>
  <si>
    <t>Revenue</t>
  </si>
  <si>
    <t>Operating Expenses</t>
  </si>
  <si>
    <t>Operating Expense</t>
  </si>
  <si>
    <t>Rent Expense</t>
  </si>
  <si>
    <t>Salaries Expense</t>
  </si>
  <si>
    <t>Total Operating Expenses</t>
  </si>
  <si>
    <t>Other Income/Expenses</t>
  </si>
  <si>
    <t>Interest Expense</t>
  </si>
  <si>
    <t>Note: This number is listed as a POSITIVE because both income and expense will be listed in this section.</t>
  </si>
  <si>
    <t>Net Income</t>
  </si>
  <si>
    <t>Statement of Stockholders' Equity</t>
  </si>
  <si>
    <t>Beginning Common Stock</t>
  </si>
  <si>
    <t>+ Common Stock Issued</t>
  </si>
  <si>
    <t>Ending Common Stock</t>
  </si>
  <si>
    <t>Beginning Retained Earnings</t>
  </si>
  <si>
    <t>+ Net Income</t>
  </si>
  <si>
    <t>- Dividends</t>
  </si>
  <si>
    <t>Ending Retained Earnings</t>
  </si>
  <si>
    <t>Total Stockholders' Equity</t>
  </si>
  <si>
    <t>Balance Sheet</t>
  </si>
  <si>
    <t>as of June 30, 20X8</t>
  </si>
  <si>
    <t>Assets</t>
  </si>
  <si>
    <t>Current Assets</t>
  </si>
  <si>
    <t>Cash</t>
  </si>
  <si>
    <t>Accounts Receivable</t>
  </si>
  <si>
    <t>Interest Receivable</t>
  </si>
  <si>
    <t>Prepaid Rent</t>
  </si>
  <si>
    <t>Total Current Assets</t>
  </si>
  <si>
    <t>Property, Plant and Equipment</t>
  </si>
  <si>
    <t>Land</t>
  </si>
  <si>
    <t>Total Assets</t>
  </si>
  <si>
    <t>Liabilities and Stockholders' Equity</t>
  </si>
  <si>
    <t>Liabilities</t>
  </si>
  <si>
    <t>Current Liabilities</t>
  </si>
  <si>
    <t>Accounts Payable</t>
  </si>
  <si>
    <t>Salaries Payable</t>
  </si>
  <si>
    <t>Unearned Revenue</t>
  </si>
  <si>
    <t>Total Current Liabilities</t>
  </si>
  <si>
    <t>Stockholders' Equity</t>
  </si>
  <si>
    <t>Common Stock</t>
  </si>
  <si>
    <t>Retained Earnings</t>
  </si>
  <si>
    <t>Total Liabilities and Stockholder's Equity</t>
  </si>
  <si>
    <t>Statement of Cash Flows</t>
  </si>
  <si>
    <t>Note: Only link to the green section so you put it in the correct sections and use the correct sign.</t>
  </si>
  <si>
    <t>Cash flows from operating activities</t>
  </si>
  <si>
    <t>Received revenue from customers</t>
  </si>
  <si>
    <t>Paid for rent expense</t>
  </si>
  <si>
    <t>Paid for operating expenses</t>
  </si>
  <si>
    <t>Net cash flows from operating activities</t>
  </si>
  <si>
    <t>Cash flows from investing activities</t>
  </si>
  <si>
    <t>Purchased Land</t>
  </si>
  <si>
    <t>Net cash flows from investing activities</t>
  </si>
  <si>
    <t>Cash flows from financing activities</t>
  </si>
  <si>
    <t>Issued Common Stock</t>
  </si>
  <si>
    <t>Paid Dividends</t>
  </si>
  <si>
    <t>Net cash flows from financing activities</t>
  </si>
  <si>
    <t>Net cash flow</t>
  </si>
  <si>
    <t>Beginning cash balance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</si>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</sst>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8F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 indent="1"/>
    </xf>
    <xf numFmtId="3" fontId="0" fillId="0" borderId="1" xfId="0" applyNumberFormat="1" applyBorder="1" applyAlignment="1">
      <alignment horizontal="right" vertical="center" wrapText="1"/>
    </xf>
    <xf numFmtId="0" fontId="2" fillId="0" borderId="0" xfId="0" applyFont="1"/>
    <xf numFmtId="3" fontId="0" fillId="0" borderId="2" xfId="0" applyNumberFormat="1" applyBorder="1" applyAlignment="1">
      <alignment horizontal="right" vertical="center" wrapText="1"/>
    </xf>
    <xf numFmtId="3" fontId="0" fillId="0" borderId="0" xfId="0" applyNumberFormat="1"/>
    <xf numFmtId="0" fontId="2" fillId="3" borderId="0" xfId="0" applyFont="1" applyFill="1" applyAlignment="1">
      <alignment horizontal="center" vertical="center" wrapText="1"/>
    </xf>
    <xf numFmtId="3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4"/>
    </xf>
    <xf numFmtId="0" fontId="2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2" applyNumberFormat="1" applyFon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41" fontId="0" fillId="0" borderId="0" xfId="0" applyNumberFormat="1" applyAlignment="1">
      <alignment horizontal="right" vertical="center" wrapText="1"/>
    </xf>
    <xf numFmtId="41" fontId="0" fillId="0" borderId="1" xfId="0" applyNumberFormat="1" applyBorder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6" fontId="0" fillId="0" borderId="0" xfId="1" applyNumberFormat="1" applyFont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63</xdr:row>
      <xdr:rowOff>28575</xdr:rowOff>
    </xdr:from>
    <xdr:to>
      <xdr:col>9</xdr:col>
      <xdr:colOff>399632</xdr:colOff>
      <xdr:row>86</xdr:row>
      <xdr:rowOff>56596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88E93C-D119-4F9E-918D-0FA533D26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2106275"/>
          <a:ext cx="3342857" cy="4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BSU\MBA\1--JoAnn's%20Textbook\Ch.%202\Practice\Wk%202%20Practice.xlsx" TargetMode="External"/><Relationship Id="rId1" Type="http://schemas.openxmlformats.org/officeDocument/2006/relationships/externalLinkPath" Target="Wk%202%20Pract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1b Practice"/>
      <sheetName val="2.2a Practice"/>
      <sheetName val="2.3a Practice"/>
    </sheetNames>
    <sheetDataSet>
      <sheetData sheetId="0"/>
      <sheetData sheetId="1">
        <row r="4">
          <cell r="R4">
            <v>103000</v>
          </cell>
          <cell r="T4">
            <v>11000</v>
          </cell>
          <cell r="Z4">
            <v>54000</v>
          </cell>
        </row>
        <row r="5">
          <cell r="R5">
            <v>48000</v>
          </cell>
          <cell r="Z5">
            <v>48000</v>
          </cell>
        </row>
        <row r="6">
          <cell r="Z6">
            <v>-5400</v>
          </cell>
        </row>
        <row r="7">
          <cell r="T7">
            <v>-1800</v>
          </cell>
          <cell r="Z7">
            <v>-1800</v>
          </cell>
        </row>
        <row r="8">
          <cell r="Z8">
            <v>-45000</v>
          </cell>
        </row>
        <row r="9">
          <cell r="Z9">
            <v>-12000</v>
          </cell>
        </row>
        <row r="10">
          <cell r="Z10">
            <v>7600</v>
          </cell>
        </row>
        <row r="11">
          <cell r="Z11">
            <v>22000</v>
          </cell>
        </row>
        <row r="12">
          <cell r="U12">
            <v>69000</v>
          </cell>
        </row>
        <row r="13">
          <cell r="Z13">
            <v>55000</v>
          </cell>
        </row>
        <row r="14">
          <cell r="W14">
            <v>11000</v>
          </cell>
        </row>
        <row r="16">
          <cell r="W16">
            <v>4800</v>
          </cell>
        </row>
        <row r="18">
          <cell r="U18">
            <v>116</v>
          </cell>
        </row>
        <row r="19">
          <cell r="W19">
            <v>4500</v>
          </cell>
        </row>
        <row r="20">
          <cell r="U20">
            <v>3800</v>
          </cell>
        </row>
        <row r="21">
          <cell r="B21">
            <v>122400</v>
          </cell>
          <cell r="D21">
            <v>65000</v>
          </cell>
          <cell r="F21">
            <v>116</v>
          </cell>
          <cell r="H21">
            <v>900</v>
          </cell>
          <cell r="J21">
            <v>56000</v>
          </cell>
          <cell r="L21">
            <v>23000</v>
          </cell>
          <cell r="N21">
            <v>4800</v>
          </cell>
          <cell r="P21">
            <v>3800.0000000000018</v>
          </cell>
          <cell r="R21">
            <v>151000</v>
          </cell>
          <cell r="T21">
            <v>61816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6A37-C8F4-4249-AD5A-7DC8B46A287C}">
  <dimension ref="A1:E82"/>
  <sheetViews>
    <sheetView tabSelected="1" workbookViewId="0">
      <selection activeCell="I47" sqref="I47"/>
    </sheetView>
  </sheetViews>
  <sheetFormatPr defaultRowHeight="15" x14ac:dyDescent="0.25"/>
  <cols>
    <col min="1" max="1" width="41.7109375" customWidth="1"/>
    <col min="2" max="2" width="9.140625" style="9"/>
    <col min="3" max="3" width="10" style="9" bestFit="1" customWidth="1"/>
    <col min="4" max="4" width="5.140625" customWidth="1"/>
  </cols>
  <sheetData>
    <row r="1" spans="1:5" x14ac:dyDescent="0.25">
      <c r="A1" s="1" t="s">
        <v>0</v>
      </c>
      <c r="B1" s="1"/>
      <c r="C1" s="1"/>
    </row>
    <row r="2" spans="1:5" x14ac:dyDescent="0.25">
      <c r="A2" s="1" t="s">
        <v>1</v>
      </c>
      <c r="B2" s="1"/>
      <c r="C2" s="1"/>
    </row>
    <row r="3" spans="1:5" x14ac:dyDescent="0.25">
      <c r="A3" s="1" t="s">
        <v>2</v>
      </c>
      <c r="B3" s="1"/>
      <c r="C3" s="1"/>
    </row>
    <row r="4" spans="1:5" x14ac:dyDescent="0.25">
      <c r="A4" s="2"/>
      <c r="B4" s="2"/>
      <c r="C4" s="2"/>
    </row>
    <row r="5" spans="1:5" x14ac:dyDescent="0.25">
      <c r="A5" s="3" t="s">
        <v>3</v>
      </c>
      <c r="B5" s="4"/>
      <c r="C5" s="4">
        <f>+'[1]2.2a Practice'!U12+'[1]2.2a Practice'!U20</f>
        <v>72800</v>
      </c>
    </row>
    <row r="6" spans="1:5" ht="15" customHeight="1" x14ac:dyDescent="0.25">
      <c r="A6" s="3" t="s">
        <v>4</v>
      </c>
      <c r="B6" s="4"/>
      <c r="C6" s="4"/>
    </row>
    <row r="7" spans="1:5" ht="15" customHeight="1" x14ac:dyDescent="0.25">
      <c r="A7" s="5" t="s">
        <v>5</v>
      </c>
      <c r="B7" s="4">
        <f>+'[1]2.2a Practice'!W14</f>
        <v>11000</v>
      </c>
      <c r="C7" s="4"/>
    </row>
    <row r="8" spans="1:5" x14ac:dyDescent="0.25">
      <c r="A8" s="5" t="s">
        <v>6</v>
      </c>
      <c r="B8" s="4">
        <f>+'[1]2.2a Practice'!W19</f>
        <v>4500</v>
      </c>
      <c r="C8" s="4"/>
    </row>
    <row r="9" spans="1:5" x14ac:dyDescent="0.25">
      <c r="A9" s="5" t="s">
        <v>7</v>
      </c>
      <c r="B9" s="6">
        <f>+'[1]2.2a Practice'!W16</f>
        <v>4800</v>
      </c>
      <c r="C9" s="4"/>
    </row>
    <row r="10" spans="1:5" x14ac:dyDescent="0.25">
      <c r="A10" s="3" t="s">
        <v>8</v>
      </c>
      <c r="B10" s="4"/>
      <c r="C10" s="6">
        <f>SUM(B7:B9)</f>
        <v>20300</v>
      </c>
    </row>
    <row r="11" spans="1:5" x14ac:dyDescent="0.25">
      <c r="A11" s="3" t="s">
        <v>9</v>
      </c>
      <c r="B11" s="4"/>
      <c r="C11" s="4"/>
    </row>
    <row r="12" spans="1:5" x14ac:dyDescent="0.25">
      <c r="A12" s="5" t="s">
        <v>10</v>
      </c>
      <c r="B12" s="4"/>
      <c r="C12" s="4">
        <f>'[1]2.2a Practice'!U18</f>
        <v>116</v>
      </c>
      <c r="E12" s="7" t="s">
        <v>11</v>
      </c>
    </row>
    <row r="13" spans="1:5" ht="15.75" thickBot="1" x14ac:dyDescent="0.3">
      <c r="A13" s="3" t="s">
        <v>12</v>
      </c>
      <c r="B13" s="4"/>
      <c r="C13" s="8">
        <f>+C5-C10+C12</f>
        <v>52616</v>
      </c>
    </row>
    <row r="14" spans="1:5" ht="15.75" thickTop="1" x14ac:dyDescent="0.25"/>
    <row r="16" spans="1:5" x14ac:dyDescent="0.25">
      <c r="A16" s="10" t="str">
        <f>+A1</f>
        <v>Avalee's Marketing Agency</v>
      </c>
      <c r="B16" s="10"/>
      <c r="C16" s="10"/>
    </row>
    <row r="17" spans="1:3" x14ac:dyDescent="0.25">
      <c r="A17" s="10" t="s">
        <v>13</v>
      </c>
      <c r="B17" s="10"/>
      <c r="C17" s="10"/>
    </row>
    <row r="18" spans="1:3" x14ac:dyDescent="0.25">
      <c r="A18" s="10" t="str">
        <f>+A3</f>
        <v>For the Month Ended June 30, 20X8</v>
      </c>
      <c r="B18" s="10"/>
      <c r="C18" s="10"/>
    </row>
    <row r="19" spans="1:3" x14ac:dyDescent="0.25">
      <c r="A19" s="2"/>
      <c r="B19" s="2"/>
      <c r="C19" s="2"/>
    </row>
    <row r="20" spans="1:3" x14ac:dyDescent="0.25">
      <c r="A20" s="3" t="s">
        <v>14</v>
      </c>
      <c r="B20" s="4">
        <f>+'[1]2.2a Practice'!R4</f>
        <v>103000</v>
      </c>
      <c r="C20" s="4"/>
    </row>
    <row r="21" spans="1:3" x14ac:dyDescent="0.25">
      <c r="A21" s="3" t="s">
        <v>15</v>
      </c>
      <c r="B21" s="6">
        <f>+'[1]2.2a Practice'!R5</f>
        <v>48000</v>
      </c>
      <c r="C21" s="4"/>
    </row>
    <row r="22" spans="1:3" x14ac:dyDescent="0.25">
      <c r="A22" s="3" t="s">
        <v>16</v>
      </c>
      <c r="B22" s="4"/>
      <c r="C22" s="4">
        <f>+B20+B21</f>
        <v>151000</v>
      </c>
    </row>
    <row r="23" spans="1:3" x14ac:dyDescent="0.25">
      <c r="A23" s="3"/>
      <c r="B23" s="4"/>
      <c r="C23" s="4"/>
    </row>
    <row r="24" spans="1:3" x14ac:dyDescent="0.25">
      <c r="A24" s="3" t="s">
        <v>17</v>
      </c>
      <c r="B24" s="4">
        <f>+'[1]2.2a Practice'!T4</f>
        <v>11000</v>
      </c>
      <c r="C24" s="4"/>
    </row>
    <row r="25" spans="1:3" x14ac:dyDescent="0.25">
      <c r="A25" s="3" t="s">
        <v>18</v>
      </c>
      <c r="B25" s="4">
        <f>+C13</f>
        <v>52616</v>
      </c>
      <c r="C25" s="4"/>
    </row>
    <row r="26" spans="1:3" x14ac:dyDescent="0.25">
      <c r="A26" s="3" t="s">
        <v>19</v>
      </c>
      <c r="B26" s="6">
        <f>+'[1]2.2a Practice'!T7</f>
        <v>-1800</v>
      </c>
      <c r="C26" s="4"/>
    </row>
    <row r="27" spans="1:3" x14ac:dyDescent="0.25">
      <c r="A27" s="3" t="s">
        <v>20</v>
      </c>
      <c r="B27" s="4"/>
      <c r="C27" s="6">
        <f>SUM(B24:B26)</f>
        <v>61816</v>
      </c>
    </row>
    <row r="28" spans="1:3" x14ac:dyDescent="0.25">
      <c r="A28" s="3"/>
      <c r="B28" s="4"/>
      <c r="C28" s="4"/>
    </row>
    <row r="29" spans="1:3" ht="15.75" thickBot="1" x14ac:dyDescent="0.3">
      <c r="A29" s="3" t="s">
        <v>21</v>
      </c>
      <c r="B29" s="4"/>
      <c r="C29" s="11">
        <f>+C22+C27</f>
        <v>212816</v>
      </c>
    </row>
    <row r="30" spans="1:3" ht="15.75" thickTop="1" x14ac:dyDescent="0.25"/>
    <row r="32" spans="1:3" x14ac:dyDescent="0.25">
      <c r="A32" s="10" t="str">
        <f>+A1</f>
        <v>Avalee's Marketing Agency</v>
      </c>
      <c r="B32" s="10"/>
      <c r="C32" s="10"/>
    </row>
    <row r="33" spans="1:3" x14ac:dyDescent="0.25">
      <c r="A33" s="10" t="s">
        <v>22</v>
      </c>
      <c r="B33" s="10"/>
      <c r="C33" s="10"/>
    </row>
    <row r="34" spans="1:3" x14ac:dyDescent="0.25">
      <c r="A34" s="10" t="s">
        <v>23</v>
      </c>
      <c r="B34" s="10"/>
      <c r="C34" s="10"/>
    </row>
    <row r="35" spans="1:3" x14ac:dyDescent="0.25">
      <c r="A35" s="2"/>
      <c r="B35" s="2"/>
      <c r="C35" s="2"/>
    </row>
    <row r="36" spans="1:3" x14ac:dyDescent="0.25">
      <c r="A36" s="12" t="s">
        <v>24</v>
      </c>
      <c r="B36" s="4"/>
      <c r="C36" s="4"/>
    </row>
    <row r="37" spans="1:3" x14ac:dyDescent="0.25">
      <c r="A37" s="13" t="s">
        <v>25</v>
      </c>
      <c r="B37" s="4"/>
      <c r="C37" s="4"/>
    </row>
    <row r="38" spans="1:3" x14ac:dyDescent="0.25">
      <c r="A38" s="14" t="s">
        <v>26</v>
      </c>
      <c r="B38" s="4">
        <f>+'[1]2.2a Practice'!B21</f>
        <v>122400</v>
      </c>
      <c r="C38" s="4"/>
    </row>
    <row r="39" spans="1:3" x14ac:dyDescent="0.25">
      <c r="A39" s="14" t="s">
        <v>27</v>
      </c>
      <c r="B39" s="4">
        <f>+'[1]2.2a Practice'!D21</f>
        <v>65000</v>
      </c>
      <c r="C39" s="4"/>
    </row>
    <row r="40" spans="1:3" x14ac:dyDescent="0.25">
      <c r="A40" s="14" t="s">
        <v>28</v>
      </c>
      <c r="B40" s="4">
        <f>+'[1]2.2a Practice'!F21</f>
        <v>116</v>
      </c>
      <c r="C40" s="4"/>
    </row>
    <row r="41" spans="1:3" x14ac:dyDescent="0.25">
      <c r="A41" s="14" t="s">
        <v>29</v>
      </c>
      <c r="B41" s="6">
        <f>+'[1]2.2a Practice'!H21</f>
        <v>900</v>
      </c>
      <c r="C41" s="4"/>
    </row>
    <row r="42" spans="1:3" x14ac:dyDescent="0.25">
      <c r="A42" s="13" t="s">
        <v>30</v>
      </c>
      <c r="B42" s="4"/>
      <c r="C42" s="4">
        <f>SUM(B38:B41)</f>
        <v>188416</v>
      </c>
    </row>
    <row r="43" spans="1:3" x14ac:dyDescent="0.25">
      <c r="A43" s="13" t="s">
        <v>31</v>
      </c>
      <c r="B43" s="4"/>
      <c r="C43" s="4"/>
    </row>
    <row r="44" spans="1:3" x14ac:dyDescent="0.25">
      <c r="A44" s="14" t="s">
        <v>32</v>
      </c>
      <c r="C44" s="6">
        <f>+'[1]2.2a Practice'!J21</f>
        <v>56000</v>
      </c>
    </row>
    <row r="45" spans="1:3" ht="15.75" thickBot="1" x14ac:dyDescent="0.3">
      <c r="A45" s="12" t="s">
        <v>33</v>
      </c>
      <c r="B45" s="4"/>
      <c r="C45" s="11">
        <f>SUM(C42:C44)</f>
        <v>244416</v>
      </c>
    </row>
    <row r="46" spans="1:3" ht="15.75" thickTop="1" x14ac:dyDescent="0.25">
      <c r="A46" s="12"/>
      <c r="B46" s="4"/>
      <c r="C46" s="4"/>
    </row>
    <row r="47" spans="1:3" x14ac:dyDescent="0.25">
      <c r="A47" s="12" t="s">
        <v>34</v>
      </c>
      <c r="B47" s="4"/>
      <c r="C47" s="4"/>
    </row>
    <row r="48" spans="1:3" x14ac:dyDescent="0.25">
      <c r="A48" s="12" t="s">
        <v>35</v>
      </c>
      <c r="B48" s="4"/>
      <c r="C48" s="4"/>
    </row>
    <row r="49" spans="1:5" x14ac:dyDescent="0.25">
      <c r="A49" s="13" t="s">
        <v>36</v>
      </c>
      <c r="B49" s="4"/>
      <c r="C49" s="4"/>
    </row>
    <row r="50" spans="1:5" x14ac:dyDescent="0.25">
      <c r="A50" s="14" t="s">
        <v>37</v>
      </c>
      <c r="B50" s="4">
        <f>+'[1]2.2a Practice'!L21</f>
        <v>23000</v>
      </c>
      <c r="C50" s="4"/>
    </row>
    <row r="51" spans="1:5" x14ac:dyDescent="0.25">
      <c r="A51" s="14" t="s">
        <v>38</v>
      </c>
      <c r="B51" s="4">
        <f>+'[1]2.2a Practice'!N21</f>
        <v>4800</v>
      </c>
      <c r="C51" s="4"/>
    </row>
    <row r="52" spans="1:5" x14ac:dyDescent="0.25">
      <c r="A52" s="14" t="s">
        <v>39</v>
      </c>
      <c r="B52" s="6">
        <f>+'[1]2.2a Practice'!P21</f>
        <v>3800.0000000000018</v>
      </c>
      <c r="C52" s="4"/>
    </row>
    <row r="53" spans="1:5" x14ac:dyDescent="0.25">
      <c r="A53" s="12" t="s">
        <v>40</v>
      </c>
      <c r="B53" s="4"/>
      <c r="C53" s="4">
        <f>SUM(B50:B52)</f>
        <v>31600</v>
      </c>
    </row>
    <row r="54" spans="1:5" x14ac:dyDescent="0.25">
      <c r="A54" s="12" t="s">
        <v>41</v>
      </c>
      <c r="B54" s="4"/>
      <c r="C54" s="4"/>
    </row>
    <row r="55" spans="1:5" x14ac:dyDescent="0.25">
      <c r="A55" s="15" t="s">
        <v>42</v>
      </c>
      <c r="B55" s="4">
        <f>+'[1]2.2a Practice'!R21</f>
        <v>151000</v>
      </c>
      <c r="C55" s="4"/>
    </row>
    <row r="56" spans="1:5" x14ac:dyDescent="0.25">
      <c r="A56" s="15" t="s">
        <v>43</v>
      </c>
      <c r="B56" s="6">
        <f>+'[1]2.2a Practice'!T21</f>
        <v>61816</v>
      </c>
      <c r="C56" s="4"/>
    </row>
    <row r="57" spans="1:5" x14ac:dyDescent="0.25">
      <c r="A57" s="12" t="s">
        <v>21</v>
      </c>
      <c r="B57" s="4"/>
      <c r="C57" s="4">
        <f>SUM(B55:B56)</f>
        <v>212816</v>
      </c>
    </row>
    <row r="58" spans="1:5" ht="15.75" thickBot="1" x14ac:dyDescent="0.3">
      <c r="A58" s="12" t="s">
        <v>44</v>
      </c>
      <c r="B58" s="4"/>
      <c r="C58" s="8">
        <f>+C53+C57</f>
        <v>244416</v>
      </c>
    </row>
    <row r="59" spans="1:5" ht="15.75" thickTop="1" x14ac:dyDescent="0.25"/>
    <row r="60" spans="1:5" x14ac:dyDescent="0.25">
      <c r="A60" s="16" t="s">
        <v>0</v>
      </c>
      <c r="B60" s="16"/>
      <c r="C60" s="16"/>
    </row>
    <row r="61" spans="1:5" x14ac:dyDescent="0.25">
      <c r="A61" s="16" t="s">
        <v>45</v>
      </c>
      <c r="B61" s="16"/>
      <c r="C61" s="16"/>
    </row>
    <row r="62" spans="1:5" x14ac:dyDescent="0.25">
      <c r="A62" s="16" t="s">
        <v>23</v>
      </c>
      <c r="B62" s="16"/>
      <c r="C62" s="16"/>
    </row>
    <row r="63" spans="1:5" x14ac:dyDescent="0.25">
      <c r="A63" s="2"/>
      <c r="B63" s="2"/>
      <c r="C63" s="2"/>
      <c r="E63" s="7" t="s">
        <v>46</v>
      </c>
    </row>
    <row r="64" spans="1:5" x14ac:dyDescent="0.25">
      <c r="A64" s="12" t="s">
        <v>47</v>
      </c>
      <c r="B64" s="17"/>
      <c r="C64" s="17"/>
    </row>
    <row r="65" spans="1:3" x14ac:dyDescent="0.25">
      <c r="A65" s="15" t="s">
        <v>48</v>
      </c>
      <c r="B65" s="18">
        <f>+'[1]2.2a Practice'!Z10+'[1]2.2a Practice'!Z13</f>
        <v>62600</v>
      </c>
      <c r="C65" s="19"/>
    </row>
    <row r="66" spans="1:3" x14ac:dyDescent="0.25">
      <c r="A66" s="15" t="s">
        <v>49</v>
      </c>
      <c r="B66" s="20">
        <f>+'[1]2.2a Practice'!Z6</f>
        <v>-5400</v>
      </c>
      <c r="C66" s="19"/>
    </row>
    <row r="67" spans="1:3" x14ac:dyDescent="0.25">
      <c r="A67" s="15" t="s">
        <v>50</v>
      </c>
      <c r="B67" s="21">
        <f>+'[1]2.2a Practice'!Z9</f>
        <v>-12000</v>
      </c>
      <c r="C67" s="19"/>
    </row>
    <row r="68" spans="1:3" x14ac:dyDescent="0.25">
      <c r="A68" s="12" t="s">
        <v>51</v>
      </c>
      <c r="B68" s="19"/>
      <c r="C68" s="18">
        <f>SUM(B65:B67)</f>
        <v>45200</v>
      </c>
    </row>
    <row r="69" spans="1:3" x14ac:dyDescent="0.25">
      <c r="A69" s="12"/>
      <c r="B69" s="19"/>
      <c r="C69" s="19"/>
    </row>
    <row r="70" spans="1:3" x14ac:dyDescent="0.25">
      <c r="A70" s="12" t="s">
        <v>52</v>
      </c>
      <c r="B70" s="19"/>
      <c r="C70" s="19"/>
    </row>
    <row r="71" spans="1:3" x14ac:dyDescent="0.25">
      <c r="A71" s="15" t="s">
        <v>53</v>
      </c>
      <c r="B71" s="21">
        <f>+'[1]2.2a Practice'!Z8+'[1]2.2a Practice'!Z11</f>
        <v>-23000</v>
      </c>
      <c r="C71" s="20"/>
    </row>
    <row r="72" spans="1:3" x14ac:dyDescent="0.25">
      <c r="A72" s="12" t="s">
        <v>54</v>
      </c>
      <c r="B72" s="20"/>
      <c r="C72" s="20">
        <f>SUM(B71)</f>
        <v>-23000</v>
      </c>
    </row>
    <row r="73" spans="1:3" x14ac:dyDescent="0.25">
      <c r="A73" s="12"/>
      <c r="B73" s="20"/>
      <c r="C73" s="20"/>
    </row>
    <row r="74" spans="1:3" x14ac:dyDescent="0.25">
      <c r="A74" s="12" t="s">
        <v>55</v>
      </c>
      <c r="B74" s="20"/>
      <c r="C74" s="20"/>
    </row>
    <row r="75" spans="1:3" x14ac:dyDescent="0.25">
      <c r="A75" s="15" t="s">
        <v>56</v>
      </c>
      <c r="B75" s="20">
        <f>+'[1]2.2a Practice'!Z5</f>
        <v>48000</v>
      </c>
      <c r="C75" s="20"/>
    </row>
    <row r="76" spans="1:3" x14ac:dyDescent="0.25">
      <c r="A76" s="15" t="s">
        <v>57</v>
      </c>
      <c r="B76" s="21">
        <f>+'[1]2.2a Practice'!Z7</f>
        <v>-1800</v>
      </c>
      <c r="C76" s="20"/>
    </row>
    <row r="77" spans="1:3" x14ac:dyDescent="0.25">
      <c r="A77" s="12" t="s">
        <v>58</v>
      </c>
      <c r="B77" s="22"/>
      <c r="C77" s="21">
        <f>SUM(B75:B76)</f>
        <v>46200</v>
      </c>
    </row>
    <row r="78" spans="1:3" x14ac:dyDescent="0.25">
      <c r="A78" s="12"/>
      <c r="B78" s="22"/>
      <c r="C78" s="20"/>
    </row>
    <row r="79" spans="1:3" x14ac:dyDescent="0.25">
      <c r="A79" s="12" t="s">
        <v>59</v>
      </c>
      <c r="B79" s="22"/>
      <c r="C79" s="20">
        <f>+C68+C72+C77</f>
        <v>68400</v>
      </c>
    </row>
    <row r="80" spans="1:3" x14ac:dyDescent="0.25">
      <c r="A80" s="3" t="s">
        <v>60</v>
      </c>
      <c r="B80" s="23"/>
      <c r="C80" s="24">
        <f>+'[1]2.2a Practice'!Z4</f>
        <v>54000</v>
      </c>
    </row>
    <row r="81" spans="1:3" ht="15.75" thickBot="1" x14ac:dyDescent="0.3">
      <c r="A81" s="12" t="s">
        <v>61</v>
      </c>
      <c r="B81" s="23"/>
      <c r="C81" s="25">
        <f>+C79+C80</f>
        <v>122400</v>
      </c>
    </row>
    <row r="82" spans="1:3" ht="15.75" thickTop="1" x14ac:dyDescent="0.25"/>
  </sheetData>
  <mergeCells count="16">
    <mergeCell ref="A60:C60"/>
    <mergeCell ref="A61:C61"/>
    <mergeCell ref="A62:C62"/>
    <mergeCell ref="A63:C63"/>
    <mergeCell ref="A18:C18"/>
    <mergeCell ref="A19:C19"/>
    <mergeCell ref="A32:C32"/>
    <mergeCell ref="A33:C33"/>
    <mergeCell ref="A34:C34"/>
    <mergeCell ref="A35:C35"/>
    <mergeCell ref="A1:C1"/>
    <mergeCell ref="A2:C2"/>
    <mergeCell ref="A3:C3"/>
    <mergeCell ref="A4:C4"/>
    <mergeCell ref="A16:C16"/>
    <mergeCell ref="A17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2.3a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2025-01-07T01:14:36Z</dcterms:created>
  <dcterms:modified xsi:type="dcterms:W3CDTF">2025-01-07T01:17:07Z</dcterms:modified>
</cp:coreProperties>
</file>